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hanh Nam\Chi tiet tung nam\Nam 2025\Cac don vi\Chuyen quan\SNNMT\HS VE KINH PHI\801.SNNMT.KHTC.21032025\Tham muu\"/>
    </mc:Choice>
  </mc:AlternateContent>
  <bookViews>
    <workbookView xWindow="0" yWindow="0" windowWidth="19200" windowHeight="6180"/>
  </bookViews>
  <sheets>
    <sheet name="Sheet1" sheetId="1" r:id="rId1"/>
  </sheets>
  <definedNames>
    <definedName name="_xlnm.Print_Titles" localSheetId="0">Sheet1!$5:$7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9" i="1" l="1"/>
  <c r="X9" i="1"/>
  <c r="P9" i="1"/>
  <c r="Z9" i="1"/>
  <c r="V9" i="1" l="1"/>
  <c r="Y8" i="1" l="1"/>
  <c r="AA8" i="1" l="1"/>
  <c r="Z8" i="1" l="1"/>
  <c r="X8" i="1"/>
  <c r="W9" i="1"/>
  <c r="W8" i="1" l="1"/>
</calcChain>
</file>

<file path=xl/comments1.xml><?xml version="1.0" encoding="utf-8"?>
<comments xmlns="http://schemas.openxmlformats.org/spreadsheetml/2006/main">
  <authors>
    <author>Huỳnh Thị Thanh Nam</author>
  </authors>
  <commentList>
    <comment ref="Q9" authorId="0" shapeId="0">
      <text>
        <r>
          <rPr>
            <b/>
            <sz val="9"/>
            <color indexed="81"/>
            <rFont val="Tahoma"/>
            <family val="2"/>
          </rPr>
          <t>Huỳnh Thị Thanh Nam:</t>
        </r>
        <r>
          <rPr>
            <sz val="9"/>
            <color indexed="81"/>
            <rFont val="Tahoma"/>
            <family val="2"/>
          </rPr>
          <t xml:space="preserve">
Số năm đóng BHXH đến tháng 3/2025 là 16 năm 02 tháng</t>
        </r>
      </text>
    </comment>
  </commentList>
</comments>
</file>

<file path=xl/sharedStrings.xml><?xml version="1.0" encoding="utf-8"?>
<sst xmlns="http://schemas.openxmlformats.org/spreadsheetml/2006/main" count="57" uniqueCount="52">
  <si>
    <t>TT</t>
  </si>
  <si>
    <t>Họ và tên</t>
  </si>
  <si>
    <t>Ghi chú</t>
  </si>
  <si>
    <t>Hệ số</t>
  </si>
  <si>
    <t>Tổng số</t>
  </si>
  <si>
    <t>Tổng cộng</t>
  </si>
  <si>
    <t>01/3/2025</t>
  </si>
  <si>
    <t>Ngày tháng 
năm sinh</t>
  </si>
  <si>
    <t>Trình độ 
đào tạo</t>
  </si>
  <si>
    <t>Chức danh
 chuyên môn đang đảm nhiệm</t>
  </si>
  <si>
    <t>Hệ 
số lương</t>
  </si>
  <si>
    <t>Lương, 
ngạch bậc, chức vụ hiện hưởng</t>
  </si>
  <si>
    <t>Phụ cấp 
chức vụ lãnh đạo (nếu có)</t>
  </si>
  <si>
    <t>Phụ 
cấp thâm niên vượt khung (nếu có)</t>
  </si>
  <si>
    <t>Phụ 
cấp thâm niên nghề (nếu có)</t>
  </si>
  <si>
    <t>Phụ
 cấp trách nhiệm theo nghề (nếu có)</t>
  </si>
  <si>
    <t>Phụ cấp
 công vụ (nếu có)</t>
  </si>
  <si>
    <t>HSL</t>
  </si>
  <si>
    <t>HSPC</t>
  </si>
  <si>
    <t>PC thâm 
niên nghề (nếu có)</t>
  </si>
  <si>
    <t>Phụ cấp thâm
 niên vượt khung (nếu có)</t>
  </si>
  <si>
    <t>Mức 
phụ cấp</t>
  </si>
  <si>
    <t>Thời điểm
 hưởng</t>
  </si>
  <si>
    <t>Hệ số
 chênh lệch bảo lưu (nếu có)</t>
  </si>
  <si>
    <t>Tiền lương
 tháng hiện hưởng (đồng)</t>
  </si>
  <si>
    <t>Số năm đóng
 BHXH theo sổ BHXH</t>
  </si>
  <si>
    <t>Số năm 
làm công việc nặng nhọc, độc hại hoặc có phụ cấp khu vực hệ số 0,7 trở lên</t>
  </si>
  <si>
    <t>Thời điểm 
nghỉ thôi việc</t>
  </si>
  <si>
    <t>Tuổi khi giải 
quyết nghỉ thôi việc</t>
  </si>
  <si>
    <t>Thời điểm 
nghỉ hưu đúng tuổi</t>
  </si>
  <si>
    <t xml:space="preserve">Số tháng 
nghỉ thôi việc </t>
  </si>
  <si>
    <t>Kinh phí để 
thực hiện  (đồng)</t>
  </si>
  <si>
    <t>Nghỉ thôi 
việc  trong thời hạn 12 tháng đầu khi có QĐ sắp xếp tổ chức bộ máy</t>
  </si>
  <si>
    <t>Thôi việc 
từ tháng thứ 13 trở đi kể từ khi có QĐ sắp xếp tổ chức bộ máy</t>
  </si>
  <si>
    <t>Trợ cấp 
1,5 tháng tiền lương hiện hưởng cho mỗi năm công tác có đóng BHXH bắt buộc</t>
  </si>
  <si>
    <t xml:space="preserve">Trợ cấp 
03 tháng tiền lương hiện hưởng để tìm việc làm </t>
  </si>
  <si>
    <t>A</t>
  </si>
  <si>
    <t>B</t>
  </si>
  <si>
    <t>21=22+23+24+25</t>
  </si>
  <si>
    <t>Đại học</t>
  </si>
  <si>
    <t>Lê Trung Huân</t>
  </si>
  <si>
    <t>26/6/1976</t>
  </si>
  <si>
    <t>Chuyên viên Văn phòng Sở Tài nguyên và Môi trường</t>
  </si>
  <si>
    <t>04/2022</t>
  </si>
  <si>
    <t>0,25</t>
  </si>
  <si>
    <t>01/07/2038</t>
  </si>
  <si>
    <t>(Kèm theo Báo cáo thẩm định số:           /BCTĐ-HCSN&amp;CS ngày          tháng 3 năm 2025 của Phòng Tài chính Hành chính sự nghiệp và Công sản)</t>
  </si>
  <si>
    <t>Người lập biểu</t>
  </si>
  <si>
    <t>Huỳnh Thị Thanh Nam</t>
  </si>
  <si>
    <t>Ghi chú: Ông Lê Trung Huân có thời gian tham gia BHXH tính đến thời điểm nghỉ thôi việc (01/3/2025) là 16 năm 02 tháng, làm tròn 16,5 năm.</t>
  </si>
  <si>
    <t>48  tuổi 8 tháng</t>
  </si>
  <si>
    <t>PHỤ BIỂU
KINH PHÍ THỰC HIỆN CHÍNH SÁCH, CHẾ ĐỘ ĐỐI VỚI  CÔNG CHỨC ĐƯỢC NGHỈ THÔI VIỆC THEO NGHỊ ĐỊNH 178/2024/NĐ-CP NGÀY 31/12/2024 CỦA CHÍNH PHỦ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</si>
</sst>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.00\ _₫_-;\-* #,##0.00\ _₫_-;_-* &quot;-&quot;??\ _₫_-;_-@_-"/>
    <numFmt numFmtId="167" formatCode="0.0"/>
    <numFmt numFmtId="168" formatCode="_ * #,##0.00_ ;_ * \-#,##0.00_ ;_ * &quot;-&quot;??_ ;_ @_ "/>
    <numFmt numFmtId="169" formatCode="_-* #,##0.00_-;\-* #,##0.00_-;_-* \-??_-;_-@_-"/>
    <numFmt numFmtId="170" formatCode="0.000"/>
    <numFmt numFmtId="171" formatCode="_(* #,##0_);_(* \(#,##0\);_(* \-??_);_(@_)"/>
    <numFmt numFmtId="172" formatCode="_(* #,##0_);_(* \(#,##0\);_(* &quot;-&quot;??_);_(@_)"/>
    <numFmt numFmtId="173" formatCode="&quot;VND&quot;#,##0_);[Red]&quot;(VND&quot;#,##0\)"/>
    <numFmt numFmtId="174" formatCode="#,##0.00\ &quot;F&quot;;[Red]\-#,##0.00\ &quot;F&quot;"/>
    <numFmt numFmtId="175" formatCode="_-\F* #,##0.00_-;&quot;-F&quot;* #,##0.00_-;_-\F* \-??_-;_-@_-"/>
    <numFmt numFmtId="176" formatCode="&quot;\&quot;#,##0.00;[Red]&quot;\&quot;&quot;\&quot;&quot;\&quot;&quot;\&quot;&quot;\&quot;&quot;\&quot;\-#,##0.00"/>
    <numFmt numFmtId="177" formatCode="&quot;\&quot;#,##0;[Red]&quot;\&quot;&quot;\&quot;\-#,##0"/>
    <numFmt numFmtId="178" formatCode="_-* #,##0.00\ _F_-;\-* #,##0.00\ _F_-;_-* &quot;-&quot;??\ _F_-;_-@_-"/>
    <numFmt numFmtId="179" formatCode="&quot;£&quot;#,##0;[Red]&quot;£&quot;\-#,##0"/>
    <numFmt numFmtId="180" formatCode="&quot;$&quot;#,##0\ ;&quot;($&quot;#,##0\)"/>
    <numFmt numFmtId="181" formatCode="_(* #,##0.000_);_(* \(#,##0.000\);_(* &quot;-&quot;??_);_(@_)"/>
    <numFmt numFmtId="182" formatCode="_(* #,##0.000000_);_(* \(#,##0.000000\);_(* &quot;-&quot;??_);_(@_)"/>
    <numFmt numFmtId="183" formatCode="&quot;£&quot;#,##0;&quot;£&quot;\-#,##0"/>
    <numFmt numFmtId="184" formatCode="&quot;\&quot;#,##0.00;[Red]&quot;\&quot;\-#,##0.00"/>
    <numFmt numFmtId="185" formatCode="&quot;\&quot;#,##0;[Red]&quot;\&quot;\-#,##0"/>
    <numFmt numFmtId="186" formatCode="_ * #,##0_ ;_ * \-#,##0_ ;_ * &quot;-&quot;_ ;_ @_ "/>
    <numFmt numFmtId="187" formatCode="_(* #,##0.0000_);_(* \(#,##0.0000\);_(* &quot;-&quot;??_);_(@_)"/>
    <numFmt numFmtId="188" formatCode="#,##0\ &quot;$&quot;_);[Red]\(#,##0\ &quot;$&quot;\)"/>
    <numFmt numFmtId="189" formatCode="&quot;$&quot;###,0&quot;.&quot;00_);[Red]\(&quot;$&quot;###,0&quot;.&quot;00\)"/>
    <numFmt numFmtId="190" formatCode="#,##0\ &quot;F&quot;;[Red]\-#,##0\ &quot;F&quot;"/>
    <numFmt numFmtId="191" formatCode="_-* #,##0\ &quot;F&quot;_-;\-* #,##0\ &quot;F&quot;_-;_-* &quot;-&quot;\ &quot;F&quot;_-;_-@_-"/>
    <numFmt numFmtId="192" formatCode="_-* #,##0_-;\-* #,##0_-;_-* \-_-;_-@_-"/>
    <numFmt numFmtId="193" formatCode="#,##0.00\ &quot;F&quot;;\-#,##0.00\ &quot;F&quot;"/>
    <numFmt numFmtId="194" formatCode="_ &quot;\&quot;* #,##0_ ;_ &quot;\&quot;* \-#,##0_ ;_ &quot;\&quot;* &quot;-&quot;_ ;_ @_ "/>
    <numFmt numFmtId="195" formatCode="_ &quot;\&quot;* #,##0.00_ ;_ &quot;\&quot;* \-#,##0.00_ ;_ &quot;\&quot;* &quot;-&quot;??_ ;_ @_ "/>
    <numFmt numFmtId="196" formatCode="_-\F* #,##0_-;&quot;-F&quot;* #,##0_-;_-\F* \-_-;_-@_-"/>
    <numFmt numFmtId="197" formatCode="&quot;F &quot;#,##0;[Red]&quot;F -&quot;#,##0"/>
  </numFmts>
  <fonts count="53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u/>
      <sz val="9"/>
      <color rgb="FFFF0000"/>
      <name val="Times New Roman"/>
      <family val="1"/>
    </font>
    <font>
      <sz val="9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0"/>
      <name val="VNI-Times"/>
    </font>
    <font>
      <sz val="12"/>
      <name val="Times New Roman"/>
      <family val="1"/>
    </font>
    <font>
      <sz val="11"/>
      <color theme="1"/>
      <name val="Calibri"/>
      <family val="2"/>
    </font>
    <font>
      <sz val="10"/>
      <name val="Times New Roman"/>
      <family val="1"/>
    </font>
    <font>
      <i/>
      <sz val="12"/>
      <name val="VNI-Times"/>
    </font>
    <font>
      <sz val="12"/>
      <name val="VNI-Times"/>
    </font>
    <font>
      <sz val="12"/>
      <name val="뼻뮝"/>
      <family val="2"/>
    </font>
    <font>
      <sz val="14"/>
      <name val="??"/>
      <family val="2"/>
    </font>
    <font>
      <sz val="12"/>
      <name val="???"/>
      <family val="2"/>
    </font>
    <font>
      <sz val="12"/>
      <name val="VNtimes new roman"/>
      <family val="2"/>
    </font>
    <font>
      <b/>
      <sz val="12"/>
      <color indexed="8"/>
      <name val=".VnBook-Antiqua"/>
      <family val="2"/>
    </font>
    <font>
      <sz val="12"/>
      <name val="Arial"/>
      <family val="2"/>
    </font>
    <font>
      <sz val="12"/>
      <name val="¹ÙÅÁÃ¼"/>
      <family val="2"/>
    </font>
    <font>
      <sz val="10"/>
      <name val="VNtimes new roman"/>
      <family val="2"/>
    </font>
    <font>
      <sz val="13"/>
      <name val=".VnTime"/>
      <family val="2"/>
    </font>
    <font>
      <sz val="12"/>
      <name val="바탕체"/>
      <family val="2"/>
    </font>
    <font>
      <sz val="12"/>
      <name val="????"/>
      <family val="2"/>
    </font>
    <font>
      <i/>
      <sz val="12"/>
      <color indexed="8"/>
      <name val=".VnBook-AntiquaH"/>
      <family val="2"/>
    </font>
    <font>
      <b/>
      <sz val="11"/>
      <name val="Helv"/>
      <family val="2"/>
    </font>
    <font>
      <sz val="10"/>
      <name val="???"/>
      <family val="2"/>
    </font>
    <font>
      <sz val="10"/>
      <name val="MS Sans Serif"/>
      <family val="2"/>
    </font>
    <font>
      <sz val="12"/>
      <name val="|??¢¥¢¬¨Ï"/>
      <family val="2"/>
    </font>
    <font>
      <sz val="8"/>
      <name val="Arial"/>
      <family val="2"/>
    </font>
    <font>
      <sz val="11"/>
      <name val="VNI-Times"/>
    </font>
    <font>
      <b/>
      <u/>
      <sz val="14"/>
      <color indexed="8"/>
      <name val=".VnBook-AntiquaH"/>
      <family val="2"/>
    </font>
    <font>
      <sz val="12"/>
      <name val="¹UAAA¼"/>
      <family val="2"/>
    </font>
    <font>
      <i/>
      <sz val="12"/>
      <color indexed="8"/>
      <name val=".VnBook-Antiqua"/>
      <family val="2"/>
    </font>
    <font>
      <b/>
      <sz val="12"/>
      <name val="Arial"/>
      <family val="2"/>
    </font>
    <font>
      <sz val="11"/>
      <name val="µ¸¿ò"/>
      <family val="2"/>
    </font>
    <font>
      <sz val="13"/>
      <color indexed="8"/>
      <name val="Times New Roman"/>
      <family val="1"/>
    </font>
    <font>
      <b/>
      <sz val="10"/>
      <name val="Helv"/>
      <family val="2"/>
    </font>
    <font>
      <b/>
      <sz val="12"/>
      <name val="Helv"/>
      <family val="2"/>
    </font>
    <font>
      <sz val="12"/>
      <name val="Arial MT"/>
      <family val="2"/>
    </font>
    <font>
      <sz val="10"/>
      <name val="VNI-Centur"/>
    </font>
    <font>
      <sz val="14"/>
      <name val=".VnArial"/>
      <family val="2"/>
    </font>
    <font>
      <sz val="13"/>
      <color theme="1"/>
      <name val="Times New Roman"/>
      <family val="1"/>
    </font>
    <font>
      <i/>
      <u/>
      <sz val="9"/>
      <color rgb="FFFF0000"/>
      <name val="Times New Roman"/>
      <family val="1"/>
    </font>
    <font>
      <u/>
      <sz val="9"/>
      <color rgb="FFFF0000"/>
      <name val="Times New Roman"/>
      <family val="1"/>
    </font>
    <font>
      <b/>
      <sz val="9"/>
      <name val="Times New Roman"/>
      <family val="1"/>
    </font>
    <font>
      <i/>
      <sz val="14"/>
      <color rgb="FF0066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175">
    <xf numFmtId="0" fontId="0" fillId="0" borderId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" fillId="0" borderId="0"/>
    <xf numFmtId="0" fontId="3" fillId="0" borderId="0"/>
    <xf numFmtId="171" fontId="11" fillId="0" borderId="0" applyBorder="0"/>
    <xf numFmtId="171" fontId="11" fillId="0" borderId="0" applyBorder="0"/>
    <xf numFmtId="171" fontId="11" fillId="0" borderId="0" applyBorder="0"/>
    <xf numFmtId="172" fontId="20" fillId="0" borderId="7" applyFont="0" applyBorder="0"/>
    <xf numFmtId="172" fontId="20" fillId="0" borderId="7" applyFont="0" applyBorder="0"/>
    <xf numFmtId="171" fontId="11" fillId="0" borderId="0" applyBorder="0"/>
    <xf numFmtId="171" fontId="11" fillId="0" borderId="0" applyBorder="0"/>
    <xf numFmtId="172" fontId="20" fillId="0" borderId="7" applyFont="0" applyBorder="0"/>
    <xf numFmtId="171" fontId="11" fillId="0" borderId="0" applyBorder="0"/>
    <xf numFmtId="172" fontId="20" fillId="0" borderId="7" applyFont="0" applyBorder="0"/>
    <xf numFmtId="176" fontId="3" fillId="0" borderId="0" applyFont="0" applyFill="0" applyBorder="0" applyAlignment="0" applyProtection="0"/>
    <xf numFmtId="0" fontId="18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164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0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2" fillId="0" borderId="0"/>
    <xf numFmtId="0" fontId="3" fillId="0" borderId="0" applyNumberFormat="0" applyFill="0" applyBorder="0" applyAlignment="0" applyProtection="0"/>
    <xf numFmtId="168" fontId="15" fillId="0" borderId="0"/>
    <xf numFmtId="165" fontId="15" fillId="0" borderId="0"/>
    <xf numFmtId="178" fontId="15" fillId="0" borderId="0"/>
    <xf numFmtId="178" fontId="15" fillId="0" borderId="0"/>
    <xf numFmtId="168" fontId="15" fillId="0" borderId="0"/>
    <xf numFmtId="165" fontId="15" fillId="0" borderId="0"/>
    <xf numFmtId="2" fontId="15" fillId="0" borderId="0"/>
    <xf numFmtId="168" fontId="15" fillId="0" borderId="0"/>
    <xf numFmtId="165" fontId="15" fillId="0" borderId="0"/>
    <xf numFmtId="2" fontId="15" fillId="0" borderId="0"/>
    <xf numFmtId="168" fontId="15" fillId="0" borderId="0"/>
    <xf numFmtId="165" fontId="15" fillId="0" borderId="0"/>
    <xf numFmtId="168" fontId="15" fillId="0" borderId="0"/>
    <xf numFmtId="165" fontId="15" fillId="0" borderId="0"/>
    <xf numFmtId="168" fontId="15" fillId="0" borderId="0"/>
    <xf numFmtId="165" fontId="15" fillId="0" borderId="0"/>
    <xf numFmtId="2" fontId="15" fillId="0" borderId="0"/>
    <xf numFmtId="168" fontId="15" fillId="0" borderId="0"/>
    <xf numFmtId="165" fontId="15" fillId="0" borderId="0"/>
    <xf numFmtId="2" fontId="15" fillId="0" borderId="0"/>
    <xf numFmtId="168" fontId="15" fillId="0" borderId="0"/>
    <xf numFmtId="165" fontId="15" fillId="0" borderId="0"/>
    <xf numFmtId="2" fontId="15" fillId="0" borderId="0"/>
    <xf numFmtId="165" fontId="15" fillId="0" borderId="0"/>
    <xf numFmtId="165" fontId="15" fillId="0" borderId="0"/>
    <xf numFmtId="2" fontId="15" fillId="0" borderId="0"/>
    <xf numFmtId="168" fontId="15" fillId="0" borderId="0"/>
    <xf numFmtId="0" fontId="3" fillId="0" borderId="0"/>
    <xf numFmtId="0" fontId="35" fillId="2" borderId="0"/>
    <xf numFmtId="0" fontId="35" fillId="2" borderId="0"/>
    <xf numFmtId="0" fontId="35" fillId="2" borderId="0"/>
    <xf numFmtId="0" fontId="35" fillId="3" borderId="0"/>
    <xf numFmtId="0" fontId="35" fillId="3" borderId="0"/>
    <xf numFmtId="0" fontId="35" fillId="2" borderId="0"/>
    <xf numFmtId="0" fontId="35" fillId="3" borderId="0"/>
    <xf numFmtId="0" fontId="35" fillId="3" borderId="0"/>
    <xf numFmtId="9" fontId="23" fillId="0" borderId="0" applyFont="0" applyFill="0" applyBorder="0" applyAlignment="0" applyProtection="0"/>
    <xf numFmtId="0" fontId="28" fillId="2" borderId="0"/>
    <xf numFmtId="0" fontId="28" fillId="2" borderId="0"/>
    <xf numFmtId="0" fontId="28" fillId="2" borderId="0"/>
    <xf numFmtId="0" fontId="28" fillId="3" borderId="0"/>
    <xf numFmtId="0" fontId="28" fillId="3" borderId="0"/>
    <xf numFmtId="0" fontId="28" fillId="2" borderId="0"/>
    <xf numFmtId="0" fontId="28" fillId="3" borderId="0"/>
    <xf numFmtId="0" fontId="28" fillId="3" borderId="0"/>
    <xf numFmtId="0" fontId="21" fillId="2" borderId="0"/>
    <xf numFmtId="0" fontId="21" fillId="2" borderId="0"/>
    <xf numFmtId="0" fontId="21" fillId="2" borderId="0"/>
    <xf numFmtId="0" fontId="21" fillId="3" borderId="0"/>
    <xf numFmtId="0" fontId="21" fillId="3" borderId="0"/>
    <xf numFmtId="0" fontId="21" fillId="2" borderId="0"/>
    <xf numFmtId="0" fontId="21" fillId="3" borderId="0"/>
    <xf numFmtId="0" fontId="21" fillId="3" borderId="0"/>
    <xf numFmtId="0" fontId="37" fillId="0" borderId="0">
      <alignment wrapText="1"/>
    </xf>
    <xf numFmtId="183" fontId="34" fillId="0" borderId="0" applyFont="0" applyFill="0" applyBorder="0" applyAlignment="0" applyProtection="0"/>
    <xf numFmtId="0" fontId="11" fillId="0" borderId="0" applyFill="0" applyBorder="0" applyAlignment="0" applyProtection="0"/>
    <xf numFmtId="184" fontId="2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 applyFill="0" applyBorder="0" applyAlignment="0" applyProtection="0"/>
    <xf numFmtId="185" fontId="23" fillId="0" borderId="0" applyFont="0" applyFill="0" applyBorder="0" applyAlignment="0" applyProtection="0"/>
    <xf numFmtId="179" fontId="34" fillId="0" borderId="0" applyFont="0" applyFill="0" applyBorder="0" applyAlignment="0" applyProtection="0"/>
    <xf numFmtId="0" fontId="11" fillId="0" borderId="0" applyFill="0" applyBorder="0" applyAlignment="0" applyProtection="0"/>
    <xf numFmtId="186" fontId="2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1" fillId="0" borderId="0" applyFill="0" applyBorder="0" applyAlignment="0" applyProtection="0"/>
    <xf numFmtId="168" fontId="23" fillId="0" borderId="0" applyFont="0" applyFill="0" applyBorder="0" applyAlignment="0" applyProtection="0"/>
    <xf numFmtId="0" fontId="36" fillId="0" borderId="0"/>
    <xf numFmtId="0" fontId="39" fillId="0" borderId="0"/>
    <xf numFmtId="0" fontId="16" fillId="0" borderId="0"/>
    <xf numFmtId="0" fontId="23" fillId="0" borderId="0"/>
    <xf numFmtId="0" fontId="41" fillId="0" borderId="0"/>
    <xf numFmtId="0" fontId="16" fillId="0" borderId="0" applyNumberFormat="0" applyFill="0" applyBorder="0" applyAlignment="0" applyProtection="0"/>
    <xf numFmtId="165" fontId="40" fillId="0" borderId="0" applyFont="0" applyFill="0" applyBorder="0" applyAlignment="0" applyProtection="0"/>
    <xf numFmtId="3" fontId="11" fillId="0" borderId="0" applyFill="0" applyBorder="0" applyAlignment="0" applyProtection="0"/>
    <xf numFmtId="180" fontId="11" fillId="0" borderId="0" applyFill="0" applyBorder="0" applyAlignment="0" applyProtection="0"/>
    <xf numFmtId="0" fontId="11" fillId="0" borderId="0" applyFill="0" applyBorder="0" applyAlignment="0" applyProtection="0"/>
    <xf numFmtId="181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2" fontId="11" fillId="0" borderId="0" applyFill="0" applyBorder="0" applyAlignment="0" applyProtection="0"/>
    <xf numFmtId="0" fontId="33" fillId="4" borderId="0" applyNumberFormat="0" applyBorder="0" applyAlignment="0" applyProtection="0"/>
    <xf numFmtId="0" fontId="42" fillId="0" borderId="0">
      <alignment horizontal="left"/>
    </xf>
    <xf numFmtId="0" fontId="38" fillId="0" borderId="8" applyNumberFormat="0" applyAlignment="0" applyProtection="0"/>
    <xf numFmtId="0" fontId="38" fillId="0" borderId="9">
      <alignment horizontal="left" vertical="center"/>
    </xf>
    <xf numFmtId="182" fontId="16" fillId="0" borderId="0">
      <protection locked="0"/>
    </xf>
    <xf numFmtId="182" fontId="16" fillId="0" borderId="0">
      <protection locked="0"/>
    </xf>
    <xf numFmtId="0" fontId="33" fillId="4" borderId="0" applyNumberFormat="0" applyBorder="0" applyAlignment="0" applyProtection="0"/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0" fontId="29" fillId="0" borderId="10"/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  <xf numFmtId="0" fontId="11" fillId="0" borderId="0" applyNumberFormat="0" applyFill="0" applyAlignment="0"/>
    <xf numFmtId="0" fontId="11" fillId="0" borderId="0" applyNumberFormat="0" applyFill="0" applyAlignment="0"/>
    <xf numFmtId="0" fontId="11" fillId="0" borderId="0" applyNumberFormat="0" applyFill="0" applyAlignment="0"/>
    <xf numFmtId="0" fontId="22" fillId="0" borderId="0" applyNumberFormat="0" applyFont="0" applyFill="0" applyAlignment="0"/>
    <xf numFmtId="0" fontId="22" fillId="0" borderId="0" applyNumberFormat="0" applyFont="0" applyFill="0" applyAlignment="0"/>
    <xf numFmtId="0" fontId="11" fillId="0" borderId="0" applyNumberFormat="0" applyFill="0" applyAlignment="0"/>
    <xf numFmtId="0" fontId="11" fillId="0" borderId="0" applyNumberFormat="0" applyFill="0" applyAlignment="0"/>
    <xf numFmtId="0" fontId="22" fillId="0" borderId="0" applyNumberFormat="0" applyFont="0" applyFill="0" applyAlignment="0"/>
    <xf numFmtId="0" fontId="11" fillId="0" borderId="0" applyNumberFormat="0" applyFill="0" applyAlignment="0"/>
    <xf numFmtId="0" fontId="22" fillId="0" borderId="0" applyNumberFormat="0" applyFont="0" applyFill="0" applyAlignment="0"/>
    <xf numFmtId="173" fontId="2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3" fillId="0" borderId="0" applyFont="0" applyFill="0" applyBorder="0" applyAlignment="0" applyProtection="0"/>
    <xf numFmtId="0" fontId="14" fillId="0" borderId="0"/>
    <xf numFmtId="10" fontId="11" fillId="0" borderId="0" applyFill="0" applyBorder="0" applyAlignment="0" applyProtection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43" fillId="0" borderId="0"/>
    <xf numFmtId="0" fontId="29" fillId="0" borderId="0"/>
    <xf numFmtId="174" fontId="25" fillId="0" borderId="2">
      <alignment horizontal="right" vertical="center"/>
    </xf>
    <xf numFmtId="174" fontId="25" fillId="0" borderId="2">
      <alignment horizontal="right" vertical="center"/>
    </xf>
    <xf numFmtId="3" fontId="44" fillId="0" borderId="1" applyFill="0" applyAlignment="0" applyProtection="0">
      <alignment horizontal="justify" vertical="center"/>
    </xf>
    <xf numFmtId="191" fontId="25" fillId="0" borderId="2">
      <alignment horizontal="center"/>
    </xf>
    <xf numFmtId="190" fontId="25" fillId="0" borderId="0"/>
    <xf numFmtId="193" fontId="25" fillId="0" borderId="1"/>
    <xf numFmtId="0" fontId="24" fillId="0" borderId="0"/>
    <xf numFmtId="0" fontId="24" fillId="0" borderId="0"/>
    <xf numFmtId="170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11" fillId="0" borderId="0" applyFill="0" applyBorder="0" applyAlignment="0" applyProtection="0"/>
    <xf numFmtId="0" fontId="11" fillId="0" borderId="0" applyFill="0" applyBorder="0" applyAlignment="0" applyProtection="0"/>
    <xf numFmtId="0" fontId="12" fillId="0" borderId="0">
      <alignment vertical="center"/>
    </xf>
    <xf numFmtId="40" fontId="11" fillId="0" borderId="0" applyFill="0" applyBorder="0" applyAlignment="0" applyProtection="0"/>
    <xf numFmtId="38" fontId="11" fillId="0" borderId="0" applyFill="0" applyBorder="0" applyAlignment="0" applyProtection="0"/>
    <xf numFmtId="0" fontId="11" fillId="0" borderId="0" applyFill="0" applyBorder="0" applyAlignment="0" applyProtection="0"/>
    <xf numFmtId="0" fontId="11" fillId="0" borderId="0" applyFill="0" applyBorder="0" applyAlignment="0" applyProtection="0"/>
    <xf numFmtId="9" fontId="11" fillId="0" borderId="0" applyFill="0" applyBorder="0" applyAlignment="0" applyProtection="0"/>
    <xf numFmtId="0" fontId="17" fillId="0" borderId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94" fontId="26" fillId="0" borderId="0" applyFont="0" applyFill="0" applyBorder="0" applyAlignment="0" applyProtection="0"/>
    <xf numFmtId="195" fontId="26" fillId="0" borderId="0" applyFont="0" applyFill="0" applyBorder="0" applyAlignment="0" applyProtection="0"/>
    <xf numFmtId="0" fontId="26" fillId="0" borderId="0"/>
    <xf numFmtId="0" fontId="22" fillId="0" borderId="0"/>
    <xf numFmtId="192" fontId="11" fillId="0" borderId="0" applyFill="0" applyBorder="0" applyAlignment="0" applyProtection="0"/>
    <xf numFmtId="169" fontId="11" fillId="0" borderId="0" applyFill="0" applyBorder="0" applyAlignment="0" applyProtection="0"/>
    <xf numFmtId="196" fontId="11" fillId="0" borderId="0" applyFill="0" applyBorder="0" applyAlignment="0" applyProtection="0"/>
    <xf numFmtId="197" fontId="11" fillId="0" borderId="0" applyFill="0" applyBorder="0" applyAlignment="0" applyProtection="0"/>
    <xf numFmtId="175" fontId="11" fillId="0" borderId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3" fontId="14" fillId="0" borderId="1" xfId="4" quotePrefix="1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3" fontId="7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4" fontId="14" fillId="0" borderId="1" xfId="0" quotePrefix="1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" fillId="5" borderId="0" xfId="0" applyFont="1" applyFill="1" applyAlignment="1">
      <alignment vertical="center"/>
    </xf>
    <xf numFmtId="3" fontId="14" fillId="0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" fontId="49" fillId="0" borderId="1" xfId="1" applyNumberFormat="1" applyFont="1" applyBorder="1" applyAlignment="1">
      <alignment horizontal="right" vertical="center" wrapText="1"/>
    </xf>
    <xf numFmtId="0" fontId="2" fillId="5" borderId="0" xfId="0" applyFont="1" applyFill="1" applyAlignment="1">
      <alignment vertical="center"/>
    </xf>
    <xf numFmtId="0" fontId="6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75">
    <cellStyle name="." xfId="5"/>
    <cellStyle name="._BIEN CHE SU NGHIEP 2B" xfId="6"/>
    <cellStyle name="._Book1" xfId="7"/>
    <cellStyle name="._Danh gia can bo khoi doanh nghiep (ok)" xfId="8"/>
    <cellStyle name="._KH DAOTAO NAM 2011" xfId="9"/>
    <cellStyle name="._Mau" xfId="10"/>
    <cellStyle name="._Mau_Thuc hien cong tac thuong xuyen" xfId="11"/>
    <cellStyle name="._SỔ CẤP, RÚT KP 2019" xfId="12"/>
    <cellStyle name="._Thuc hien cong tac thuong xuyen" xfId="13"/>
    <cellStyle name="._TK QH.BCH DU TRUC THUOC CO TEN NU, TRE" xfId="14"/>
    <cellStyle name="??" xfId="15"/>
    <cellStyle name="?? [0.00]_PRODUCT DETAIL Q1" xfId="16"/>
    <cellStyle name="?? [0]" xfId="17"/>
    <cellStyle name="?_x001d_??%U©÷u&amp;H©÷9_x0008_?_x0009_s_x000a__x0007__x0001__x0001_" xfId="18"/>
    <cellStyle name="???? [0.00]_PRODUCT DETAIL Q1" xfId="19"/>
    <cellStyle name="????_PRODUCT DETAIL Q1" xfId="20"/>
    <cellStyle name="???[0]_Book1" xfId="21"/>
    <cellStyle name="???_95" xfId="22"/>
    <cellStyle name="??_(????)??????" xfId="23"/>
    <cellStyle name="??A? [0]_laroux_1_¢¬???¢â? " xfId="24"/>
    <cellStyle name="??A?_laroux_1_¢¬???¢â? " xfId="25"/>
    <cellStyle name="?¡±¢¥?_?¨ù??¢´¢¥_¢¬???¢â? " xfId="26"/>
    <cellStyle name="?ðÇ%U?&amp;H?_x0008_?s_x000a__x0007__x0001__x0001_" xfId="27"/>
    <cellStyle name="=" xfId="28"/>
    <cellStyle name="=_Book1" xfId="29"/>
    <cellStyle name="=_Book1_1" xfId="30"/>
    <cellStyle name="=_Book1_ÿÿÿÿÿ" xfId="31"/>
    <cellStyle name="=_Book2" xfId="32"/>
    <cellStyle name="=_Book2_SAN LAP MAT BANG" xfId="33"/>
    <cellStyle name="=_capnuoc" xfId="34"/>
    <cellStyle name="=_cong bot gac hang rao" xfId="35"/>
    <cellStyle name="=_cong bot gac hang rao_SAN LAP MAT BANG" xfId="36"/>
    <cellStyle name="=_DIEN 855" xfId="37"/>
    <cellStyle name="=_He thong cap nuoc" xfId="38"/>
    <cellStyle name="=_He thong cap nuoc_SAN LAP MAT BANG" xfId="39"/>
    <cellStyle name="=_NHA AN DIEU DUONG BDBP" xfId="40"/>
    <cellStyle name="=_NHA AN DIEU DUONG BDBP_SAN LAP MAT BANG" xfId="41"/>
    <cellStyle name="=_nha khach BDBP" xfId="42"/>
    <cellStyle name="=_nha khach BDBP_SAN LAP MAT BANG" xfId="43"/>
    <cellStyle name="=_nhabepnhaan" xfId="44"/>
    <cellStyle name="=_nhachieudaiso" xfId="45"/>
    <cellStyle name="=_nhachieudaiso_SAN LAP MAT BANG" xfId="46"/>
    <cellStyle name="=_nhatamgiu" xfId="47"/>
    <cellStyle name="=_nhaVANHOATRUCBAN" xfId="48"/>
    <cellStyle name="=_nhaVANHOATRUCBAN_SAN LAP MAT BANG" xfId="49"/>
    <cellStyle name="=_nttdtctruongmamnon" xfId="50"/>
    <cellStyle name="=_SAN LAP MAT BANG" xfId="51"/>
    <cellStyle name="=_TRAM XA XA LONG VINH" xfId="52"/>
    <cellStyle name="=_VC_Q_CAU" xfId="53"/>
    <cellStyle name="=_ÿÿÿÿÿ" xfId="54"/>
    <cellStyle name="W_STDFOR" xfId="55"/>
    <cellStyle name="1" xfId="56"/>
    <cellStyle name="1_BIEN CHE SU NGHIEP 2B" xfId="57"/>
    <cellStyle name="1_Book1" xfId="58"/>
    <cellStyle name="1_Danh gia can bo khoi doanh nghiep (ok)" xfId="59"/>
    <cellStyle name="1_KH DAOTAO NAM 2011" xfId="60"/>
    <cellStyle name="1_Mau" xfId="61"/>
    <cellStyle name="1_SỔ CẤP, RÚT KP 2019" xfId="62"/>
    <cellStyle name="1_TK QH.BCH DU TRUC THUOC CO TEN NU, TRE" xfId="63"/>
    <cellStyle name="¹éºÐÀ²_±âÅ¸" xfId="64"/>
    <cellStyle name="2" xfId="65"/>
    <cellStyle name="2_BIEN CHE SU NGHIEP 2B" xfId="66"/>
    <cellStyle name="2_Book1" xfId="67"/>
    <cellStyle name="2_Danh gia can bo khoi doanh nghiep (ok)" xfId="68"/>
    <cellStyle name="2_KH DAOTAO NAM 2011" xfId="69"/>
    <cellStyle name="2_Mau" xfId="70"/>
    <cellStyle name="2_SỔ CẤP, RÚT KP 2019" xfId="71"/>
    <cellStyle name="2_TK QH.BCH DU TRUC THUOC CO TEN NU, TRE" xfId="72"/>
    <cellStyle name="3" xfId="73"/>
    <cellStyle name="3_BIEN CHE SU NGHIEP 2B" xfId="74"/>
    <cellStyle name="3_Book1" xfId="75"/>
    <cellStyle name="3_Danh gia can bo khoi doanh nghiep (ok)" xfId="76"/>
    <cellStyle name="3_KH DAOTAO NAM 2011" xfId="77"/>
    <cellStyle name="3_Mau" xfId="78"/>
    <cellStyle name="3_SỔ CẤP, RÚT KP 2019" xfId="79"/>
    <cellStyle name="3_TK QH.BCH DU TRUC THUOC CO TEN NU, TRE" xfId="80"/>
    <cellStyle name="4" xfId="81"/>
    <cellStyle name="ÅëÈ­ [0]_±âÅ¸" xfId="82"/>
    <cellStyle name="AeE­ [0]_INQUIRY ¿µ¾÷AßAø " xfId="83"/>
    <cellStyle name="ÅëÈ­ [0]_S" xfId="84"/>
    <cellStyle name="ÅëÈ­_±âÅ¸" xfId="85"/>
    <cellStyle name="AeE­_INQUIRY ¿µ¾÷AßAø " xfId="86"/>
    <cellStyle name="ÅëÈ­_S" xfId="87"/>
    <cellStyle name="ÄÞ¸¶ [0]_±âÅ¸" xfId="88"/>
    <cellStyle name="AÞ¸¶ [0]_INQUIRY ¿?¾÷AßAø " xfId="89"/>
    <cellStyle name="ÄÞ¸¶ [0]_L601CPT" xfId="90"/>
    <cellStyle name="ÄÞ¸¶_±âÅ¸" xfId="91"/>
    <cellStyle name="AÞ¸¶_INQUIRY ¿?¾÷AßAø " xfId="92"/>
    <cellStyle name="ÄÞ¸¶_L601CPT" xfId="93"/>
    <cellStyle name="C?AØ_¿?¾÷CoE² " xfId="94"/>
    <cellStyle name="Ç¥ÁØ_#2(M17)_1" xfId="95"/>
    <cellStyle name="C￥AØ_¿μ¾÷CoE² " xfId="96"/>
    <cellStyle name="Ç¥ÁØ_laroux_4_ÃÑÇÕ°è " xfId="97"/>
    <cellStyle name="category" xfId="98"/>
    <cellStyle name="ColLevel_1" xfId="99"/>
    <cellStyle name="Comma 2" xfId="1"/>
    <cellStyle name="Comma 2 2" xfId="2"/>
    <cellStyle name="Comma 6" xfId="100"/>
    <cellStyle name="Comma0" xfId="101"/>
    <cellStyle name="Currency0" xfId="102"/>
    <cellStyle name="Date" xfId="103"/>
    <cellStyle name="Dezimal [0]_UXO VII" xfId="104"/>
    <cellStyle name="Dezimal_UXO VII" xfId="105"/>
    <cellStyle name="Fixed" xfId="106"/>
    <cellStyle name="Grey" xfId="107"/>
    <cellStyle name="HEADER" xfId="108"/>
    <cellStyle name="Header1" xfId="109"/>
    <cellStyle name="Header2" xfId="110"/>
    <cellStyle name="Heading1" xfId="111"/>
    <cellStyle name="Heading2" xfId="112"/>
    <cellStyle name="Input [yellow]" xfId="113"/>
    <cellStyle name="Millares [0]_Well Timing" xfId="114"/>
    <cellStyle name="Millares_Well Timing" xfId="115"/>
    <cellStyle name="Model" xfId="116"/>
    <cellStyle name="Moneda [0]_Well Timing" xfId="117"/>
    <cellStyle name="Moneda_Well Timing" xfId="118"/>
    <cellStyle name="n" xfId="119"/>
    <cellStyle name="n_BIEN CHE SU NGHIEP 2B" xfId="120"/>
    <cellStyle name="n_Book1" xfId="121"/>
    <cellStyle name="n_Danh gia can bo khoi doanh nghiep (ok)" xfId="122"/>
    <cellStyle name="n_KH DAOTAO NAM 2011" xfId="123"/>
    <cellStyle name="n_Mau" xfId="124"/>
    <cellStyle name="n_Mau_Thuc hien cong tac thuong xuyen" xfId="125"/>
    <cellStyle name="n_SỔ CẤP, RÚT KP 2019" xfId="126"/>
    <cellStyle name="n_Thuc hien cong tac thuong xuyen" xfId="127"/>
    <cellStyle name="n_TK QH.BCH DU TRUC THUOC CO TEN NU, TRE" xfId="128"/>
    <cellStyle name="Normal" xfId="0" builtinId="0"/>
    <cellStyle name="Normal - Style1" xfId="129"/>
    <cellStyle name="Normal 13" xfId="3"/>
    <cellStyle name="Normal 19" xfId="130"/>
    <cellStyle name="Normal 2" xfId="131"/>
    <cellStyle name="Normal 2 2" xfId="132"/>
    <cellStyle name="Normal 3" xfId="133"/>
    <cellStyle name="Normal 4" xfId="134"/>
    <cellStyle name="Normal 5" xfId="135"/>
    <cellStyle name="Normal 6" xfId="4"/>
    <cellStyle name="Normal 7" xfId="136"/>
    <cellStyle name="omma [0]_Mktg Prog" xfId="137"/>
    <cellStyle name="ormal_Sheet1_1" xfId="138"/>
    <cellStyle name="Percent [2]" xfId="139"/>
    <cellStyle name="Percent 2" xfId="140"/>
    <cellStyle name="RowLevel_1" xfId="141"/>
    <cellStyle name="Standard_DB" xfId="142"/>
    <cellStyle name="subhead" xfId="143"/>
    <cellStyle name="T" xfId="144"/>
    <cellStyle name="T_báo cáo biên chế (1)" xfId="145"/>
    <cellStyle name="Tan" xfId="146"/>
    <cellStyle name="th" xfId="147"/>
    <cellStyle name="viet" xfId="148"/>
    <cellStyle name="viet2" xfId="149"/>
    <cellStyle name="VN new romanNormal" xfId="150"/>
    <cellStyle name="VN time new roman" xfId="151"/>
    <cellStyle name="Währung [0]_UXO VII" xfId="152"/>
    <cellStyle name="Währung_UXO VII" xfId="153"/>
    <cellStyle name="xuan" xfId="154"/>
    <cellStyle name=" [0.00]_ Att. 1- Cover" xfId="155"/>
    <cellStyle name="_ Att. 1- Cover" xfId="156"/>
    <cellStyle name="?_ Att. 1- Cover" xfId="157"/>
    <cellStyle name="똿뗦먛귟 [0.00]_PRODUCT DETAIL Q1" xfId="158"/>
    <cellStyle name="똿뗦먛귟_PRODUCT DETAIL Q1" xfId="159"/>
    <cellStyle name="믅됞 [0.00]_PRODUCT DETAIL Q1" xfId="160"/>
    <cellStyle name="믅됞_PRODUCT DETAIL Q1" xfId="161"/>
    <cellStyle name="백분율_95" xfId="162"/>
    <cellStyle name="뷭?_BOOKSHIP" xfId="163"/>
    <cellStyle name="콤마 [0]_ 비목별 월별기술 " xfId="164"/>
    <cellStyle name="콤마_ 비목별 월별기술 " xfId="165"/>
    <cellStyle name="통화 [0]_1" xfId="166"/>
    <cellStyle name="통화_1" xfId="167"/>
    <cellStyle name="표준_ 97년 경영분석(안)" xfId="168"/>
    <cellStyle name="一般_00Q3902REV.1" xfId="169"/>
    <cellStyle name="千分位[0]_00Q3902REV.1" xfId="170"/>
    <cellStyle name="千分位_00Q3902REV.1" xfId="171"/>
    <cellStyle name="貨幣 [0]_00Q3902REV.1" xfId="172"/>
    <cellStyle name="貨幣[0]_BRE" xfId="173"/>
    <cellStyle name="貨幣_00Q3902REV.1" xfId="1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2"/>
  <sheetViews>
    <sheetView tabSelected="1" topLeftCell="A4" zoomScale="90" zoomScaleNormal="90" workbookViewId="0">
      <selection activeCell="F5" sqref="F5:G5"/>
    </sheetView>
  </sheetViews>
  <sheetFormatPr defaultColWidth="8.85546875" defaultRowHeight="11.25"/>
  <cols>
    <col min="1" max="1" width="3.42578125" style="1" customWidth="1"/>
    <col min="2" max="2" width="13" style="2" customWidth="1"/>
    <col min="3" max="3" width="9.85546875" style="2" customWidth="1"/>
    <col min="4" max="4" width="5.85546875" style="2" customWidth="1"/>
    <col min="5" max="5" width="7.85546875" style="2" customWidth="1"/>
    <col min="6" max="6" width="5.42578125" style="1" customWidth="1"/>
    <col min="7" max="7" width="7.140625" style="1" customWidth="1"/>
    <col min="8" max="8" width="5.140625" style="1" customWidth="1"/>
    <col min="9" max="9" width="5.7109375" style="1" customWidth="1"/>
    <col min="10" max="10" width="5.140625" style="1" customWidth="1"/>
    <col min="11" max="11" width="6" style="1" customWidth="1"/>
    <col min="12" max="12" width="5.28515625" style="1" customWidth="1"/>
    <col min="13" max="13" width="5.140625" style="2" customWidth="1"/>
    <col min="14" max="15" width="5.42578125" style="2" customWidth="1"/>
    <col min="16" max="16" width="10" style="2" customWidth="1"/>
    <col min="17" max="17" width="5.5703125" style="2" customWidth="1"/>
    <col min="18" max="18" width="6.5703125" style="2" customWidth="1"/>
    <col min="19" max="19" width="10" style="2" customWidth="1"/>
    <col min="20" max="20" width="8" style="2" customWidth="1"/>
    <col min="21" max="21" width="9.42578125" style="2" customWidth="1"/>
    <col min="22" max="22" width="7.85546875" style="2" customWidth="1"/>
    <col min="23" max="23" width="10.85546875" style="27" customWidth="1"/>
    <col min="24" max="24" width="12" style="2" bestFit="1" customWidth="1"/>
    <col min="25" max="25" width="5.7109375" style="2" customWidth="1"/>
    <col min="26" max="26" width="11.140625" style="2" customWidth="1"/>
    <col min="27" max="27" width="10.85546875" style="2" customWidth="1"/>
    <col min="28" max="28" width="4.85546875" style="2" customWidth="1"/>
    <col min="29" max="29" width="9.85546875" style="2" bestFit="1" customWidth="1"/>
    <col min="30" max="30" width="8.85546875" style="2" bestFit="1" customWidth="1"/>
    <col min="31" max="31" width="11.85546875" style="2" bestFit="1" customWidth="1"/>
    <col min="32" max="32" width="8.85546875" style="2" bestFit="1" customWidth="1"/>
    <col min="33" max="16384" width="8.85546875" style="2"/>
  </cols>
  <sheetData>
    <row r="1" spans="1:28">
      <c r="AB1" s="3"/>
    </row>
    <row r="2" spans="1:28" s="12" customFormat="1" ht="60.75" customHeight="1">
      <c r="A2" s="44" t="s">
        <v>51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</row>
    <row r="3" spans="1:28" s="12" customFormat="1" ht="18.75">
      <c r="A3" s="40" t="s">
        <v>46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</row>
    <row r="4" spans="1:28" s="12" customFormat="1" ht="22.5" customHeight="1">
      <c r="A4" s="13"/>
      <c r="F4" s="13"/>
      <c r="G4" s="13"/>
      <c r="H4" s="13"/>
      <c r="I4" s="13"/>
      <c r="J4" s="13"/>
      <c r="K4" s="13"/>
      <c r="L4" s="13"/>
      <c r="W4" s="28"/>
    </row>
    <row r="5" spans="1:28" s="4" customFormat="1" ht="124.5" customHeight="1">
      <c r="A5" s="38" t="s">
        <v>0</v>
      </c>
      <c r="B5" s="38" t="s">
        <v>1</v>
      </c>
      <c r="C5" s="36" t="s">
        <v>7</v>
      </c>
      <c r="D5" s="36" t="s">
        <v>8</v>
      </c>
      <c r="E5" s="36" t="s">
        <v>9</v>
      </c>
      <c r="F5" s="41" t="s">
        <v>11</v>
      </c>
      <c r="G5" s="42"/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19</v>
      </c>
      <c r="N5" s="5" t="s">
        <v>20</v>
      </c>
      <c r="O5" s="5" t="s">
        <v>23</v>
      </c>
      <c r="P5" s="36" t="s">
        <v>24</v>
      </c>
      <c r="Q5" s="41" t="s">
        <v>25</v>
      </c>
      <c r="R5" s="42"/>
      <c r="S5" s="36" t="s">
        <v>27</v>
      </c>
      <c r="T5" s="36" t="s">
        <v>28</v>
      </c>
      <c r="U5" s="36" t="s">
        <v>29</v>
      </c>
      <c r="V5" s="36" t="s">
        <v>30</v>
      </c>
      <c r="W5" s="41" t="s">
        <v>31</v>
      </c>
      <c r="X5" s="43"/>
      <c r="Y5" s="43"/>
      <c r="Z5" s="43"/>
      <c r="AA5" s="42"/>
      <c r="AB5" s="36" t="s">
        <v>2</v>
      </c>
    </row>
    <row r="6" spans="1:28" s="9" customFormat="1" ht="219.75" customHeight="1">
      <c r="A6" s="39"/>
      <c r="B6" s="39"/>
      <c r="C6" s="37"/>
      <c r="D6" s="37"/>
      <c r="E6" s="37"/>
      <c r="F6" s="5" t="s">
        <v>10</v>
      </c>
      <c r="G6" s="5" t="s">
        <v>22</v>
      </c>
      <c r="H6" s="6" t="s">
        <v>17</v>
      </c>
      <c r="I6" s="6" t="s">
        <v>18</v>
      </c>
      <c r="J6" s="6" t="s">
        <v>18</v>
      </c>
      <c r="K6" s="6" t="s">
        <v>18</v>
      </c>
      <c r="L6" s="6" t="s">
        <v>18</v>
      </c>
      <c r="M6" s="5" t="s">
        <v>21</v>
      </c>
      <c r="N6" s="5" t="s">
        <v>21</v>
      </c>
      <c r="O6" s="7" t="s">
        <v>3</v>
      </c>
      <c r="P6" s="37"/>
      <c r="Q6" s="6" t="s">
        <v>4</v>
      </c>
      <c r="R6" s="5" t="s">
        <v>26</v>
      </c>
      <c r="S6" s="37"/>
      <c r="T6" s="37"/>
      <c r="U6" s="37"/>
      <c r="V6" s="37"/>
      <c r="W6" s="8" t="s">
        <v>5</v>
      </c>
      <c r="X6" s="5" t="s">
        <v>32</v>
      </c>
      <c r="Y6" s="5" t="s">
        <v>33</v>
      </c>
      <c r="Z6" s="5" t="s">
        <v>34</v>
      </c>
      <c r="AA6" s="5" t="s">
        <v>35</v>
      </c>
      <c r="AB6" s="37"/>
    </row>
    <row r="7" spans="1:28" s="27" customFormat="1" ht="35.25" customHeight="1">
      <c r="A7" s="33" t="s">
        <v>36</v>
      </c>
      <c r="B7" s="33" t="s">
        <v>37</v>
      </c>
      <c r="C7" s="33">
        <v>1</v>
      </c>
      <c r="D7" s="33">
        <v>2</v>
      </c>
      <c r="E7" s="33">
        <v>3</v>
      </c>
      <c r="F7" s="33">
        <v>4</v>
      </c>
      <c r="G7" s="33">
        <v>5</v>
      </c>
      <c r="H7" s="33">
        <v>6</v>
      </c>
      <c r="I7" s="33">
        <v>7</v>
      </c>
      <c r="J7" s="33">
        <v>8</v>
      </c>
      <c r="K7" s="33">
        <v>9</v>
      </c>
      <c r="L7" s="33">
        <v>10</v>
      </c>
      <c r="M7" s="33">
        <v>11</v>
      </c>
      <c r="N7" s="33">
        <v>12</v>
      </c>
      <c r="O7" s="33">
        <v>13</v>
      </c>
      <c r="P7" s="33">
        <v>14</v>
      </c>
      <c r="Q7" s="33">
        <v>15</v>
      </c>
      <c r="R7" s="33">
        <v>16</v>
      </c>
      <c r="S7" s="33">
        <v>17</v>
      </c>
      <c r="T7" s="33">
        <v>18</v>
      </c>
      <c r="U7" s="33">
        <v>19</v>
      </c>
      <c r="V7" s="33">
        <v>20</v>
      </c>
      <c r="W7" s="32" t="s">
        <v>38</v>
      </c>
      <c r="X7" s="33">
        <v>22</v>
      </c>
      <c r="Y7" s="33">
        <v>23</v>
      </c>
      <c r="Z7" s="33">
        <v>24</v>
      </c>
      <c r="AA7" s="33">
        <v>25</v>
      </c>
      <c r="AB7" s="33">
        <v>26</v>
      </c>
    </row>
    <row r="8" spans="1:28" s="16" customFormat="1" ht="12">
      <c r="A8" s="10"/>
      <c r="B8" s="11" t="s">
        <v>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7">
        <f>SUM(W9:W9)</f>
        <v>737823938</v>
      </c>
      <c r="X8" s="17">
        <f>SUM(X9:X9)</f>
        <v>467532000</v>
      </c>
      <c r="Y8" s="17">
        <f>SUM(Y9:Y9)</f>
        <v>0</v>
      </c>
      <c r="Z8" s="17">
        <f>SUM(Z9:Z9)</f>
        <v>241071188</v>
      </c>
      <c r="AA8" s="17">
        <f>SUM(AA9:AA9)</f>
        <v>29220750</v>
      </c>
      <c r="AB8" s="15"/>
    </row>
    <row r="9" spans="1:28" s="9" customFormat="1" ht="156" customHeight="1">
      <c r="A9" s="19">
        <v>1</v>
      </c>
      <c r="B9" s="20" t="s">
        <v>40</v>
      </c>
      <c r="C9" s="21" t="s">
        <v>41</v>
      </c>
      <c r="D9" s="22" t="s">
        <v>39</v>
      </c>
      <c r="E9" s="22" t="s">
        <v>42</v>
      </c>
      <c r="F9" s="22">
        <v>3.33</v>
      </c>
      <c r="G9" s="14" t="s">
        <v>43</v>
      </c>
      <c r="H9" s="6"/>
      <c r="I9" s="24"/>
      <c r="J9" s="6"/>
      <c r="K9" s="24"/>
      <c r="L9" s="31" t="s">
        <v>44</v>
      </c>
      <c r="M9" s="7"/>
      <c r="N9" s="7"/>
      <c r="O9" s="7"/>
      <c r="P9" s="23">
        <f>ROUND(((F9+H9)*2340000+(F9*N9*2340000))*(1+L9+M9+K9),-0.1)</f>
        <v>9740250</v>
      </c>
      <c r="Q9" s="22">
        <v>16.5</v>
      </c>
      <c r="R9" s="7"/>
      <c r="S9" s="21" t="s">
        <v>6</v>
      </c>
      <c r="T9" s="22" t="s">
        <v>50</v>
      </c>
      <c r="U9" s="21" t="s">
        <v>45</v>
      </c>
      <c r="V9" s="22">
        <f>12-2+12*12+6</f>
        <v>160</v>
      </c>
      <c r="W9" s="29">
        <f>X9+Y9+Z9+AA9</f>
        <v>737823938</v>
      </c>
      <c r="X9" s="26">
        <f>ROUND(P9*0.8*60,-0.1)</f>
        <v>467532000</v>
      </c>
      <c r="Y9" s="26"/>
      <c r="Z9" s="26">
        <f>ROUND(1.5*P9*Q9,-0.1)</f>
        <v>241071188</v>
      </c>
      <c r="AA9" s="18">
        <f>ROUND(3*P9,-0.1)</f>
        <v>29220750</v>
      </c>
      <c r="AB9" s="5"/>
    </row>
    <row r="10" spans="1:28">
      <c r="Q10" s="25"/>
      <c r="R10" s="25"/>
      <c r="S10" s="25"/>
      <c r="T10" s="25"/>
      <c r="U10" s="25"/>
      <c r="V10" s="25"/>
      <c r="W10" s="30"/>
      <c r="X10" s="25"/>
      <c r="Y10" s="25"/>
      <c r="Z10" s="25"/>
      <c r="AA10" s="25"/>
    </row>
    <row r="11" spans="1:28" s="12" customFormat="1" ht="18.75">
      <c r="A11" s="13"/>
      <c r="B11" s="12" t="s">
        <v>49</v>
      </c>
      <c r="F11" s="13"/>
      <c r="G11" s="13"/>
      <c r="H11" s="13"/>
      <c r="I11" s="13"/>
      <c r="J11" s="13"/>
      <c r="K11" s="13"/>
      <c r="L11" s="13"/>
      <c r="W11" s="34"/>
    </row>
    <row r="12" spans="1:28" ht="18.75">
      <c r="W12" s="35" t="s">
        <v>47</v>
      </c>
      <c r="X12" s="35"/>
      <c r="Y12" s="35"/>
      <c r="Z12" s="35"/>
      <c r="AA12" s="35"/>
      <c r="AB12" s="35"/>
    </row>
    <row r="13" spans="1:28" ht="18.75">
      <c r="W13" s="28"/>
      <c r="X13" s="12"/>
      <c r="Y13" s="12"/>
      <c r="Z13" s="12"/>
      <c r="AA13" s="12"/>
      <c r="AB13" s="12"/>
    </row>
    <row r="14" spans="1:28" ht="18.75">
      <c r="W14" s="28"/>
      <c r="X14" s="12"/>
      <c r="Y14" s="12"/>
      <c r="Z14" s="12"/>
      <c r="AA14" s="12"/>
      <c r="AB14" s="12"/>
    </row>
    <row r="15" spans="1:28" ht="18.75">
      <c r="W15" s="28"/>
      <c r="X15" s="12"/>
      <c r="Y15" s="12"/>
      <c r="Z15" s="12"/>
      <c r="AA15" s="12"/>
      <c r="AB15" s="12"/>
    </row>
    <row r="16" spans="1:28" ht="18.75">
      <c r="W16" s="28"/>
      <c r="X16" s="12"/>
      <c r="Y16" s="12"/>
      <c r="Z16" s="12"/>
      <c r="AA16" s="12"/>
      <c r="AB16" s="12"/>
    </row>
    <row r="17" spans="23:28" ht="18.75">
      <c r="W17" s="35" t="s">
        <v>48</v>
      </c>
      <c r="X17" s="35"/>
      <c r="Y17" s="35"/>
      <c r="Z17" s="35"/>
      <c r="AA17" s="35"/>
      <c r="AB17" s="35"/>
    </row>
    <row r="18" spans="23:28" ht="18.75">
      <c r="W18" s="28"/>
      <c r="X18" s="12"/>
      <c r="Y18" s="12"/>
      <c r="Z18" s="12"/>
      <c r="AA18" s="12"/>
      <c r="AB18" s="12"/>
    </row>
    <row r="19" spans="23:28" ht="18.75">
      <c r="W19" s="28"/>
      <c r="X19" s="12"/>
      <c r="Y19" s="12"/>
      <c r="Z19" s="12"/>
      <c r="AA19" s="12"/>
      <c r="AB19" s="12"/>
    </row>
    <row r="20" spans="23:28" ht="18.75">
      <c r="W20" s="28"/>
      <c r="X20" s="12"/>
      <c r="Y20" s="12"/>
      <c r="Z20" s="12"/>
      <c r="AA20" s="12"/>
      <c r="AB20" s="12"/>
    </row>
    <row r="21" spans="23:28" ht="18.75">
      <c r="W21" s="28"/>
      <c r="X21" s="12"/>
      <c r="Y21" s="12"/>
      <c r="Z21" s="12"/>
      <c r="AA21" s="12"/>
      <c r="AB21" s="12"/>
    </row>
    <row r="22" spans="23:28" ht="18.75">
      <c r="W22" s="28"/>
      <c r="X22" s="12"/>
      <c r="Y22" s="12"/>
      <c r="Z22" s="12"/>
      <c r="AA22" s="12"/>
      <c r="AB22" s="12"/>
    </row>
  </sheetData>
  <mergeCells count="18">
    <mergeCell ref="A2:AB2"/>
    <mergeCell ref="A3:AB3"/>
    <mergeCell ref="F5:G5"/>
    <mergeCell ref="Q5:R5"/>
    <mergeCell ref="W5:AA5"/>
    <mergeCell ref="AB5:AB6"/>
    <mergeCell ref="S5:S6"/>
    <mergeCell ref="T5:T6"/>
    <mergeCell ref="U5:U6"/>
    <mergeCell ref="V5:V6"/>
    <mergeCell ref="E5:E6"/>
    <mergeCell ref="D5:D6"/>
    <mergeCell ref="W12:AB12"/>
    <mergeCell ref="W17:AB17"/>
    <mergeCell ref="C5:C6"/>
    <mergeCell ref="B5:B6"/>
    <mergeCell ref="A5:A6"/>
    <mergeCell ref="P5:P6"/>
  </mergeCells>
  <printOptions horizontalCentered="1"/>
  <pageMargins left="0.32" right="0.35" top="0.73" bottom="0.48" header="0.31496062992126" footer="0.17"/>
  <pageSetup paperSize="9" scale="65" orientation="landscape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HP-Laptop</dc:creator>
  <cp:lastModifiedBy>Huỳnh Thị Thanh Nam</cp:lastModifiedBy>
  <cp:lastPrinted>2025-03-26T07:15:27Z</cp:lastPrinted>
  <dcterms:created xsi:type="dcterms:W3CDTF">2025-02-20T23:36:13Z</dcterms:created>
  <dcterms:modified xsi:type="dcterms:W3CDTF">2025-03-26T07:24:08Z</dcterms:modified>
</cp:coreProperties>
</file>